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216" windowHeight="8136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F103" i="22" l="1"/>
  <c r="D7" i="22" l="1"/>
  <c r="D15" i="22" l="1"/>
  <c r="H94" i="22" l="1"/>
  <c r="D41" i="22" l="1"/>
  <c r="D43" i="22" l="1"/>
  <c r="E94" i="22" l="1"/>
  <c r="E81" i="22" l="1"/>
  <c r="D75" i="22" l="1"/>
  <c r="D19" i="22" l="1"/>
  <c r="D85" i="22" l="1"/>
  <c r="D25" i="22" l="1"/>
  <c r="D29" i="22" l="1"/>
  <c r="D52" i="22" l="1"/>
  <c r="D50" i="22"/>
  <c r="D48" i="22"/>
  <c r="D53" i="22" l="1"/>
  <c r="D39" i="22"/>
  <c r="D37" i="22"/>
  <c r="D35" i="22"/>
  <c r="D33" i="22"/>
  <c r="D31" i="22"/>
  <c r="D27" i="22"/>
  <c r="D23" i="22"/>
  <c r="D21" i="22"/>
  <c r="D17" i="22"/>
  <c r="D13" i="22"/>
  <c r="D11" i="22"/>
  <c r="D9" i="22"/>
  <c r="D44" i="22" l="1"/>
  <c r="D87" i="22"/>
  <c r="E90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<sst xmlns="http://schemas.openxmlformats.org/spreadsheetml/2006/main" count="1623" uniqueCount="144">
  <si>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</si>
  <si>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</si>
  <si>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</si>
  <si>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</si>
  <si>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</si>
  <si>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</si>
  <si>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</si>
  <si>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</si>
  <si>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</si>
  <si>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</si>
  <si>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</si>
  <si>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</si>
  <si>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</si>
  <si>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</si>
  <si>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</si>
  <si>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</si>
  <si>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</si>
  <si>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</si>
  <si>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</si>
  <si>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</si>
  <si>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</si>
  <si>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</si>
  <si>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</si>
  <si>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</si>
  <si>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</si>
  <si>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</si>
  <si>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</si>
  <si>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</si>
  <si>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</si>
  <si>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</si>
  <si>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</si>
  <si>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</si>
  <si>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</si>
  <si>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</si>
  <si>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</si>
  <si>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</si>
  <si>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</si>
  <si>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</si>
  <si>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</si>
  <si>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</si>
  <si>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</si>
  <si>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</si>
  <si>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</si>
  <si>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</si>
  <si>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</si>
  <si>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</si>
  <si>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</si>
  <si>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</si>
  <si>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</si>
  <si>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</si>
  <si>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</si>
  <si>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</si>
  <si>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</si>
  <si>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</si>
  <si>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</si>
  <si>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</si>
  <si>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</si>
  <si>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</si>
  <si>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</si>
  <si>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</si>
  <si>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</si>
  <si>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</si>
  <si>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</si>
  <si>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</si>
  <si>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</si>
  <si>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</si>
  <si>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</si>
  <si>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</si>
  <si>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</si>
  <si>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</si>
  <si>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</si>
  <si>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</si>
  <si>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</si>
  <si>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</si>
  <si>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</si>
  <si>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</si>
  <si>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</si>
  <si>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</si>
  <si>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</si>
  <si>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</si>
  <si>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</si>
  <si>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</si>
  <si>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</si>
  <si>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</si>
  <si>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</si>
  <si>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</si>
  <si>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</si>
  <si>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</si>
  <si>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</si>
  <si>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</si>
  <si>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</si>
  <si>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</si>
  <si>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</si>
  <si>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</si>
  <si>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</si>
  <si>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</si>
  <si>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</si>
  <si>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</si>
  <si>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</si>
  <si>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</si>
  <si>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</si>
  <si>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</si>
  <si>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</si>
  <si>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</si>
  <si>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</si>
  <si>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</si>
  <si>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</si>
  <si>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</si>
  <si>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</si>
  <si>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</si>
  <si>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</si>
  <si>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</si>
  <si>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</si>
  <si>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</si>
  <si>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</si>
  <si>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</si>
  <si>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</si>
  <si>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</si>
  <si>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</si>
  <si>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</si>
  <si>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</si>
  <si>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</si>
  <si>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</si>
  <si>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</si>
  <si>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</si>
  <si>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</si>
  <si>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</si>
  <si>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</si>
  <si>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</si>
  <si>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`</t>
  </si>
  <si>
    <t>NEW EMS BUILDING</t>
  </si>
  <si>
    <t xml:space="preserve"> x</t>
  </si>
  <si>
    <t>FAYETTE COUNTY, TEXAS UTILITIES -  PAID JANUARY, 2021</t>
  </si>
  <si>
    <t>11/13/20-12/16/20</t>
  </si>
  <si>
    <t>11/15/20-12/15/20</t>
  </si>
  <si>
    <t>11/23/20-12/23/20</t>
  </si>
  <si>
    <t>11/17/20-12/18/20</t>
  </si>
  <si>
    <t>11/17/20-12/17/20</t>
  </si>
  <si>
    <t>11/16/20-12/15/20</t>
  </si>
  <si>
    <t>11/30/20 -12/30/20</t>
  </si>
  <si>
    <t>11/24/20-12/28/20</t>
  </si>
  <si>
    <t>12/01/20-12/28/20</t>
  </si>
  <si>
    <t>FAY. CO. BLDG.</t>
  </si>
  <si>
    <t>11/17/20-12/16/20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</si>
</sst>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14" fontId="10" fillId="0" borderId="0" xfId="0" applyNumberFormat="1" applyFont="1" applyFill="1"/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0" fontId="16" fillId="0" borderId="0" xfId="0" applyFont="1" applyFill="1"/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2" fontId="11" fillId="0" borderId="0" xfId="0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5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5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5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5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5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5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5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5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5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5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5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5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5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5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5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5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5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5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5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5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5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5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5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3.8" x14ac:dyDescent="0.4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5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5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6"/>
  <sheetViews>
    <sheetView tabSelected="1" zoomScale="130" zoomScaleNormal="130" workbookViewId="0">
      <pane ySplit="4" topLeftCell="A77" activePane="bottomLeft" state="frozen"/>
      <selection pane="bottomLeft" activeCell="F99" sqref="F99"/>
    </sheetView>
  </sheetViews>
  <sheetFormatPr defaultColWidth="9.33203125" defaultRowHeight="12" x14ac:dyDescent="0.25"/>
  <cols>
    <col min="1" max="1" width="7" style="67" customWidth="1"/>
    <col min="2" max="2" width="13.109375" style="67" customWidth="1"/>
    <col min="3" max="3" width="14.5546875" style="67" customWidth="1"/>
    <col min="4" max="4" width="22.21875" style="67" customWidth="1"/>
    <col min="5" max="5" width="9" style="67" customWidth="1"/>
    <col min="6" max="6" width="8.33203125" style="67" customWidth="1"/>
    <col min="7" max="7" width="11.5546875" style="67" customWidth="1"/>
    <col min="8" max="8" width="8.33203125" style="67" customWidth="1"/>
    <col min="9" max="9" width="6.6640625" style="67" customWidth="1"/>
    <col min="10" max="10" width="6.33203125" style="67" customWidth="1"/>
    <col min="11" max="11" width="8.109375" style="67" bestFit="1" customWidth="1"/>
    <col min="12" max="12" width="7.33203125" style="67" customWidth="1"/>
    <col min="13" max="14" width="7.5546875" style="67" customWidth="1"/>
    <col min="15" max="15" width="0.33203125" style="67" hidden="1" customWidth="1"/>
    <col min="16" max="20" width="9.33203125" style="67" hidden="1" customWidth="1"/>
    <col min="21" max="16384" width="9.33203125" style="67"/>
  </cols>
  <sheetData>
    <row r="1" spans="1:15" x14ac:dyDescent="0.2">
      <c r="A1" s="65" t="s">
        <v>132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09" t="s">
        <v>133</v>
      </c>
      <c r="D6" s="67" t="s">
        <v>6</v>
      </c>
      <c r="E6" s="79">
        <v>1</v>
      </c>
      <c r="F6" s="79">
        <v>129.99</v>
      </c>
      <c r="G6" s="79">
        <v>2381</v>
      </c>
      <c r="H6" s="80">
        <v>628.04999999999995</v>
      </c>
      <c r="I6" s="81">
        <v>0</v>
      </c>
      <c r="J6" s="79">
        <v>13.21</v>
      </c>
      <c r="K6" s="82">
        <v>178.86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4">
        <f>SUM(F6,H6,J6,K6,N6)</f>
        <v>956.87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09" t="s">
        <v>133</v>
      </c>
      <c r="D8" s="67" t="s">
        <v>6</v>
      </c>
      <c r="E8" s="79">
        <v>0</v>
      </c>
      <c r="F8" s="80">
        <v>27.84</v>
      </c>
      <c r="G8" s="79">
        <v>412</v>
      </c>
      <c r="H8" s="79">
        <v>64.5</v>
      </c>
      <c r="I8" s="81">
        <v>0</v>
      </c>
      <c r="J8" s="79">
        <v>13.21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5">
        <f>SUM(F8,H8,J8,K8,M8,N8)</f>
        <v>105.55000000000001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09" t="s">
        <v>133</v>
      </c>
      <c r="D10" s="67" t="s">
        <v>6</v>
      </c>
      <c r="E10" s="81">
        <v>0</v>
      </c>
      <c r="F10" s="81">
        <v>0</v>
      </c>
      <c r="G10" s="79">
        <v>868</v>
      </c>
      <c r="H10" s="82">
        <v>104.27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5">
        <f>SUM(F10,H10,J10,K10,M10,N10)</f>
        <v>104.27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09" t="s">
        <v>133</v>
      </c>
      <c r="D12" s="67" t="s">
        <v>6</v>
      </c>
      <c r="E12" s="81">
        <v>0</v>
      </c>
      <c r="F12" s="81">
        <v>0</v>
      </c>
      <c r="G12" s="79">
        <v>1685</v>
      </c>
      <c r="H12" s="82">
        <v>169.46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5">
        <f>SUM(F12,H12,J12,K12,M12,N12)</f>
        <v>169.46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130</v>
      </c>
      <c r="C14" s="109" t="s">
        <v>133</v>
      </c>
      <c r="D14" s="67" t="s">
        <v>6</v>
      </c>
      <c r="E14" s="79">
        <v>3</v>
      </c>
      <c r="F14" s="80">
        <v>55.74</v>
      </c>
      <c r="G14" s="79">
        <v>6984</v>
      </c>
      <c r="H14" s="80">
        <v>720.76</v>
      </c>
      <c r="I14" s="79"/>
      <c r="J14" s="80">
        <v>0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5">
        <f>SUM(F14,H14,I14,J14,K14,L14,M14,N14,)</f>
        <v>932.76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09" t="s">
        <v>133</v>
      </c>
      <c r="D16" s="67" t="s">
        <v>6</v>
      </c>
      <c r="E16" s="79">
        <v>0</v>
      </c>
      <c r="F16" s="82">
        <v>27.84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5">
        <f>SUM(F16,H16,J16,K16,M16,N16)</f>
        <v>27.84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09" t="s">
        <v>133</v>
      </c>
      <c r="D18" s="67" t="s">
        <v>6</v>
      </c>
      <c r="E18" s="79">
        <v>50</v>
      </c>
      <c r="F18" s="79">
        <v>352.87</v>
      </c>
      <c r="G18" s="79">
        <v>24319</v>
      </c>
      <c r="H18" s="79">
        <v>2023.97</v>
      </c>
      <c r="I18" s="81" t="s">
        <v>129</v>
      </c>
      <c r="J18" s="79">
        <v>115.2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12">
        <f>SUM(F18,H18,J18,K18,M18,N18)</f>
        <v>2793.52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09" t="s">
        <v>133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5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31</v>
      </c>
      <c r="C22" s="109" t="s">
        <v>133</v>
      </c>
      <c r="D22" s="67" t="s">
        <v>6</v>
      </c>
      <c r="E22" s="79">
        <v>0</v>
      </c>
      <c r="F22" s="80">
        <v>27.84</v>
      </c>
      <c r="G22" s="79">
        <v>189</v>
      </c>
      <c r="H22" s="80">
        <v>40.590000000000003</v>
      </c>
      <c r="I22" s="81">
        <v>0</v>
      </c>
      <c r="J22" s="79">
        <v>13.21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5">
        <f>SUM(F22,H22,J22,K22,M22,N22)</f>
        <v>137.70000000000002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09" t="s">
        <v>133</v>
      </c>
      <c r="D24" s="67" t="s">
        <v>6</v>
      </c>
      <c r="E24" s="79">
        <v>0</v>
      </c>
      <c r="F24" s="80">
        <v>0</v>
      </c>
      <c r="G24" s="79">
        <v>1186</v>
      </c>
      <c r="H24" s="82">
        <v>129.63999999999999</v>
      </c>
      <c r="I24" s="81"/>
      <c r="J24" s="79">
        <v>13.21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5">
        <f>SUM(F24,H24,J24,K24)</f>
        <v>179.60999999999999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09" t="s">
        <v>133</v>
      </c>
      <c r="D26" s="67" t="s">
        <v>6</v>
      </c>
      <c r="E26" s="79">
        <v>9</v>
      </c>
      <c r="F26" s="80">
        <v>129.99</v>
      </c>
      <c r="G26" s="79">
        <v>15734</v>
      </c>
      <c r="H26" s="80">
        <v>1340.23</v>
      </c>
      <c r="I26" s="81" t="s">
        <v>8</v>
      </c>
      <c r="J26" s="79">
        <v>26.23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12">
        <f>SUM(F26,H26,J26,K26,M26,N26)</f>
        <v>1571.81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127</v>
      </c>
      <c r="C28" s="109" t="s">
        <v>133</v>
      </c>
      <c r="D28" s="67" t="s">
        <v>6</v>
      </c>
      <c r="E28" s="79">
        <v>0</v>
      </c>
      <c r="F28" s="80">
        <v>27.84</v>
      </c>
      <c r="G28" s="79">
        <v>1284</v>
      </c>
      <c r="H28" s="80">
        <v>154.63999999999999</v>
      </c>
      <c r="I28" s="81">
        <v>0</v>
      </c>
      <c r="J28" s="79">
        <v>13.21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2">
        <f>SUM(F28,H28,J28,K28)</f>
        <v>232.45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09" t="s">
        <v>133</v>
      </c>
      <c r="D30" s="67" t="s">
        <v>6</v>
      </c>
      <c r="E30" s="79">
        <v>1</v>
      </c>
      <c r="F30" s="80">
        <v>27.84</v>
      </c>
      <c r="G30" s="79">
        <v>1640</v>
      </c>
      <c r="H30" s="79">
        <v>165.87</v>
      </c>
      <c r="I30" s="81"/>
      <c r="J30" s="79">
        <v>13.21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5">
        <f>SUM(F30,H30,J30,K30,M30,N30)</f>
        <v>328.06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09" t="s">
        <v>133</v>
      </c>
      <c r="D32" s="67" t="s">
        <v>6</v>
      </c>
      <c r="E32" s="79">
        <v>0</v>
      </c>
      <c r="F32" s="80">
        <v>27.84</v>
      </c>
      <c r="G32" s="79">
        <v>421</v>
      </c>
      <c r="H32" s="79">
        <v>65.31</v>
      </c>
      <c r="I32" s="81">
        <v>0</v>
      </c>
      <c r="J32" s="79">
        <v>13.21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5">
        <f>SUM(F32,H32,J32,K32,M32,N32)</f>
        <v>143.12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09" t="s">
        <v>133</v>
      </c>
      <c r="D34" s="67" t="s">
        <v>6</v>
      </c>
      <c r="E34" s="86">
        <v>0</v>
      </c>
      <c r="F34" s="80">
        <v>27.84</v>
      </c>
      <c r="G34" s="79">
        <v>52</v>
      </c>
      <c r="H34" s="79">
        <v>23.49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5">
        <f>SUM(F34,H34,J34,K34,M34,N34)</f>
        <v>51.33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09" t="s">
        <v>133</v>
      </c>
      <c r="D36" s="67" t="s">
        <v>6</v>
      </c>
      <c r="E36" s="79">
        <v>1</v>
      </c>
      <c r="F36" s="80">
        <v>27.84</v>
      </c>
      <c r="G36" s="79">
        <v>1600</v>
      </c>
      <c r="H36" s="80">
        <v>162.68</v>
      </c>
      <c r="I36" s="81">
        <v>0</v>
      </c>
      <c r="J36" s="82">
        <v>13.21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5">
        <f>SUM(F36,H36,J36)</f>
        <v>203.73000000000002</v>
      </c>
      <c r="E37" s="67" t="s">
        <v>128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38</v>
      </c>
      <c r="C38" s="109" t="s">
        <v>133</v>
      </c>
      <c r="D38" s="67" t="s">
        <v>6</v>
      </c>
      <c r="E38" s="81">
        <v>0</v>
      </c>
      <c r="F38" s="80">
        <v>0</v>
      </c>
      <c r="G38" s="81">
        <v>0</v>
      </c>
      <c r="H38" s="81">
        <v>0</v>
      </c>
      <c r="I38" s="81">
        <v>0</v>
      </c>
      <c r="J38" s="81">
        <v>0</v>
      </c>
      <c r="K38" s="79">
        <v>149.34</v>
      </c>
      <c r="L38" s="81">
        <v>0</v>
      </c>
      <c r="M38" s="81">
        <v>0</v>
      </c>
      <c r="N38" s="81">
        <v>0</v>
      </c>
    </row>
    <row r="39" spans="1:45" x14ac:dyDescent="0.25">
      <c r="C39" s="83" t="s">
        <v>20</v>
      </c>
      <c r="D39" s="115">
        <f>SUM(F38,H38,J38,K38,M38,N38)</f>
        <v>149.34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5">
      <c r="A40" s="67" t="s">
        <v>39</v>
      </c>
      <c r="C40" s="109" t="s">
        <v>133</v>
      </c>
      <c r="D40" s="67" t="s">
        <v>6</v>
      </c>
      <c r="E40" s="81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13.21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5">
      <c r="C41" s="83" t="s">
        <v>20</v>
      </c>
      <c r="D41" s="115">
        <f>J40</f>
        <v>13.21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5">
      <c r="A42" s="67" t="s">
        <v>40</v>
      </c>
      <c r="C42" s="109" t="s">
        <v>133</v>
      </c>
      <c r="D42" s="67" t="s">
        <v>6</v>
      </c>
      <c r="E42" s="81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13.21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5">
      <c r="C43" s="83" t="s">
        <v>20</v>
      </c>
      <c r="D43" s="115">
        <f>J42</f>
        <v>13.21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5">
      <c r="C44" s="87" t="s">
        <v>41</v>
      </c>
      <c r="D44" s="88">
        <f>SUM(D7,D9,D11,D13,D15,D17,D19,D21,D23,D25,D27,D29,D31,D33,D35,D37,D39,D41,D43)</f>
        <v>8188.84</v>
      </c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5">
      <c r="A45" s="89"/>
      <c r="B45" s="89"/>
      <c r="C45" s="89"/>
      <c r="D45" s="90"/>
      <c r="E45" s="91"/>
      <c r="F45" s="92"/>
      <c r="G45" s="93"/>
      <c r="H45" s="93"/>
      <c r="I45" s="93"/>
      <c r="J45" s="93"/>
      <c r="K45" s="93"/>
      <c r="L45" s="93"/>
      <c r="M45" s="93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</row>
    <row r="46" spans="1:45" x14ac:dyDescent="0.25">
      <c r="E46" s="79"/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5">
      <c r="A47" s="67" t="s">
        <v>24</v>
      </c>
      <c r="C47" s="109" t="s">
        <v>134</v>
      </c>
      <c r="D47" s="67" t="s">
        <v>17</v>
      </c>
      <c r="E47" s="79">
        <v>5</v>
      </c>
      <c r="F47" s="80">
        <v>23</v>
      </c>
      <c r="G47" s="79">
        <v>1286</v>
      </c>
      <c r="H47" s="79">
        <v>97.08</v>
      </c>
      <c r="I47" s="108">
        <v>70.09</v>
      </c>
      <c r="J47" s="79">
        <v>25.75</v>
      </c>
      <c r="K47" s="80">
        <v>51.55</v>
      </c>
      <c r="L47" s="81">
        <v>0</v>
      </c>
      <c r="M47" s="80">
        <v>1</v>
      </c>
      <c r="N47" s="81">
        <v>0</v>
      </c>
    </row>
    <row r="48" spans="1:45" x14ac:dyDescent="0.25">
      <c r="C48" s="83" t="s">
        <v>20</v>
      </c>
      <c r="D48" s="115">
        <f>SUM(F47,H47,I47,J47,K47,M47)</f>
        <v>268.47000000000003</v>
      </c>
      <c r="F48" s="80" t="s">
        <v>8</v>
      </c>
      <c r="G48" s="79" t="s">
        <v>8</v>
      </c>
      <c r="H48" s="79"/>
      <c r="I48" s="79"/>
      <c r="J48" s="79"/>
      <c r="K48" s="79"/>
      <c r="L48" s="79"/>
      <c r="M48" s="79"/>
      <c r="N48" s="79"/>
    </row>
    <row r="49" spans="1:14" x14ac:dyDescent="0.25">
      <c r="A49" s="67" t="s">
        <v>23</v>
      </c>
      <c r="C49" s="109" t="s">
        <v>134</v>
      </c>
      <c r="D49" s="67" t="s">
        <v>17</v>
      </c>
      <c r="E49" s="79">
        <v>0</v>
      </c>
      <c r="F49" s="80">
        <v>23</v>
      </c>
      <c r="G49" s="79">
        <v>1180</v>
      </c>
      <c r="H49" s="79">
        <v>92.79</v>
      </c>
      <c r="I49" s="108">
        <v>64.31</v>
      </c>
      <c r="J49" s="79">
        <v>25.75</v>
      </c>
      <c r="K49" s="80">
        <v>51.55</v>
      </c>
      <c r="L49" s="80">
        <v>1.5</v>
      </c>
      <c r="M49" s="80">
        <v>1</v>
      </c>
      <c r="N49" s="81">
        <v>0</v>
      </c>
    </row>
    <row r="50" spans="1:14" x14ac:dyDescent="0.25">
      <c r="C50" s="83" t="s">
        <v>20</v>
      </c>
      <c r="D50" s="115">
        <f>SUM(F49,H49,I49,J49,K49,L49,M49)</f>
        <v>259.90000000000003</v>
      </c>
      <c r="F50" s="80" t="s">
        <v>8</v>
      </c>
      <c r="G50" s="79"/>
      <c r="H50" s="79"/>
      <c r="I50" s="79"/>
      <c r="J50" s="79"/>
      <c r="K50" s="79"/>
      <c r="L50" s="79"/>
      <c r="M50" s="79"/>
      <c r="N50" s="79"/>
    </row>
    <row r="51" spans="1:14" x14ac:dyDescent="0.25">
      <c r="A51" s="67" t="s">
        <v>22</v>
      </c>
      <c r="C51" s="109" t="s">
        <v>134</v>
      </c>
      <c r="D51" s="67" t="s">
        <v>17</v>
      </c>
      <c r="E51" s="81">
        <v>0</v>
      </c>
      <c r="F51" s="80">
        <v>0</v>
      </c>
      <c r="G51" s="79">
        <v>1690</v>
      </c>
      <c r="H51" s="82">
        <v>113.45</v>
      </c>
      <c r="I51" s="82">
        <v>92.11</v>
      </c>
      <c r="J51" s="81"/>
      <c r="K51" s="82">
        <v>3501.8</v>
      </c>
      <c r="L51" s="81">
        <v>0</v>
      </c>
      <c r="M51" s="81">
        <v>0</v>
      </c>
      <c r="N51" s="81">
        <v>0</v>
      </c>
    </row>
    <row r="52" spans="1:14" x14ac:dyDescent="0.25">
      <c r="C52" s="83" t="s">
        <v>20</v>
      </c>
      <c r="D52" s="112">
        <f>SUM(H51,I51,K51,L51,M51)</f>
        <v>3707.36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5">
      <c r="C53" s="87" t="s">
        <v>41</v>
      </c>
      <c r="D53" s="88">
        <f>SUM(D48,D50,D52)</f>
        <v>4235.7300000000005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5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5">
      <c r="A55" s="116" t="s">
        <v>47</v>
      </c>
      <c r="C55" s="109" t="s">
        <v>135</v>
      </c>
      <c r="D55" s="67" t="s">
        <v>49</v>
      </c>
      <c r="E55" s="81">
        <v>0</v>
      </c>
      <c r="F55" s="81">
        <v>0</v>
      </c>
      <c r="G55" s="86">
        <v>7</v>
      </c>
      <c r="H55" s="80">
        <v>23.84</v>
      </c>
      <c r="I55" s="79"/>
      <c r="J55" s="79"/>
      <c r="K55" s="79"/>
      <c r="L55" s="79"/>
      <c r="M55" s="79"/>
      <c r="N55" s="79"/>
    </row>
    <row r="56" spans="1:14" x14ac:dyDescent="0.25">
      <c r="A56" s="116"/>
      <c r="B56" s="67">
        <v>-2655800</v>
      </c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5">
      <c r="A57" s="67" t="s">
        <v>38</v>
      </c>
      <c r="C57" s="109" t="s">
        <v>135</v>
      </c>
      <c r="D57" s="67" t="s">
        <v>49</v>
      </c>
      <c r="E57" s="81">
        <v>0</v>
      </c>
      <c r="F57" s="81">
        <v>0</v>
      </c>
      <c r="G57" s="86">
        <v>4606</v>
      </c>
      <c r="H57" s="80">
        <v>576.29999999999995</v>
      </c>
      <c r="I57" s="79"/>
      <c r="J57" s="79"/>
      <c r="K57" s="79"/>
      <c r="L57" s="79"/>
      <c r="M57" s="79"/>
      <c r="N57" s="79"/>
    </row>
    <row r="58" spans="1:14" x14ac:dyDescent="0.25">
      <c r="B58" s="67">
        <v>-11486800</v>
      </c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5">
      <c r="A59" s="67" t="s">
        <v>42</v>
      </c>
      <c r="C59" s="109" t="s">
        <v>135</v>
      </c>
      <c r="D59" s="67" t="s">
        <v>49</v>
      </c>
      <c r="E59" s="81">
        <v>0</v>
      </c>
      <c r="F59" s="81">
        <v>0</v>
      </c>
      <c r="G59" s="86">
        <v>1720</v>
      </c>
      <c r="H59" s="80">
        <v>264.2</v>
      </c>
      <c r="I59" s="79"/>
      <c r="J59" s="79"/>
      <c r="K59" s="79"/>
      <c r="L59" s="79"/>
      <c r="M59" s="79"/>
      <c r="N59" s="79"/>
    </row>
    <row r="60" spans="1:14" x14ac:dyDescent="0.25">
      <c r="B60" s="67">
        <v>-1181400</v>
      </c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5">
      <c r="A61" s="67" t="s">
        <v>43</v>
      </c>
      <c r="C61" s="109" t="s">
        <v>135</v>
      </c>
      <c r="D61" s="67" t="s">
        <v>49</v>
      </c>
      <c r="E61" s="81">
        <v>0</v>
      </c>
      <c r="F61" s="81">
        <v>0</v>
      </c>
      <c r="G61" s="86">
        <v>1362</v>
      </c>
      <c r="H61" s="80">
        <v>186.61</v>
      </c>
      <c r="I61" s="79"/>
      <c r="J61" s="79"/>
      <c r="K61" s="79"/>
      <c r="L61" s="79"/>
      <c r="M61" s="79"/>
      <c r="N61" s="79"/>
    </row>
    <row r="62" spans="1:14" x14ac:dyDescent="0.25">
      <c r="B62" s="67">
        <v>-13305800</v>
      </c>
      <c r="C62" s="67" t="s">
        <v>8</v>
      </c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5">
      <c r="A63" s="67" t="s">
        <v>44</v>
      </c>
      <c r="C63" s="109" t="s">
        <v>135</v>
      </c>
      <c r="D63" s="67" t="s">
        <v>49</v>
      </c>
      <c r="E63" s="81">
        <v>0</v>
      </c>
      <c r="F63" s="81">
        <v>0</v>
      </c>
      <c r="G63" s="86">
        <v>209</v>
      </c>
      <c r="H63" s="80">
        <v>48.11</v>
      </c>
      <c r="I63" s="79"/>
      <c r="J63" s="79"/>
      <c r="K63" s="79"/>
      <c r="L63" s="79"/>
      <c r="M63" s="79"/>
      <c r="N63" s="79"/>
    </row>
    <row r="64" spans="1:14" x14ac:dyDescent="0.25">
      <c r="B64" s="67">
        <v>-136330800</v>
      </c>
      <c r="C64" s="109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5">
      <c r="A65" s="67" t="s">
        <v>45</v>
      </c>
      <c r="C65" s="109" t="s">
        <v>135</v>
      </c>
      <c r="D65" s="67" t="s">
        <v>49</v>
      </c>
      <c r="E65" s="81">
        <v>0</v>
      </c>
      <c r="F65" s="81">
        <v>0</v>
      </c>
      <c r="G65" s="86">
        <v>5117</v>
      </c>
      <c r="H65" s="80">
        <v>1173.18</v>
      </c>
      <c r="I65" s="79"/>
      <c r="J65" s="79"/>
      <c r="K65" s="79"/>
      <c r="L65" s="79"/>
      <c r="M65" s="79"/>
      <c r="N65" s="79"/>
    </row>
    <row r="66" spans="1:14" x14ac:dyDescent="0.25">
      <c r="B66" s="67">
        <v>-136363000</v>
      </c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5">
      <c r="A67" s="67" t="s">
        <v>46</v>
      </c>
      <c r="C67" s="109" t="s">
        <v>135</v>
      </c>
      <c r="D67" s="67" t="s">
        <v>49</v>
      </c>
      <c r="E67" s="81">
        <v>0</v>
      </c>
      <c r="F67" s="81">
        <v>0</v>
      </c>
      <c r="G67" s="86">
        <v>1638</v>
      </c>
      <c r="H67" s="80">
        <v>225.09</v>
      </c>
      <c r="I67" s="79"/>
      <c r="J67" s="79"/>
      <c r="K67" s="79"/>
      <c r="L67" s="79"/>
      <c r="M67" s="79"/>
      <c r="N67" s="79"/>
    </row>
    <row r="68" spans="1:14" x14ac:dyDescent="0.25">
      <c r="B68" s="67">
        <v>-136379300</v>
      </c>
      <c r="C68" s="67" t="s">
        <v>8</v>
      </c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5">
      <c r="A69" s="67" t="s">
        <v>44</v>
      </c>
      <c r="C69" s="109" t="s">
        <v>135</v>
      </c>
      <c r="D69" s="67" t="s">
        <v>49</v>
      </c>
      <c r="E69" s="81">
        <v>0</v>
      </c>
      <c r="F69" s="81">
        <v>0</v>
      </c>
      <c r="G69" s="86">
        <v>1</v>
      </c>
      <c r="H69" s="80">
        <v>23.12</v>
      </c>
      <c r="I69" s="79"/>
      <c r="J69" s="79"/>
      <c r="K69" s="79"/>
      <c r="L69" s="79"/>
      <c r="M69" s="79"/>
      <c r="N69" s="79"/>
    </row>
    <row r="70" spans="1:14" x14ac:dyDescent="0.25">
      <c r="B70" s="67">
        <v>-136931900</v>
      </c>
      <c r="C70" s="109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5">
      <c r="A71" s="67" t="s">
        <v>44</v>
      </c>
      <c r="C71" s="109" t="s">
        <v>135</v>
      </c>
      <c r="D71" s="67" t="s">
        <v>49</v>
      </c>
      <c r="E71" s="81">
        <v>0</v>
      </c>
      <c r="F71" s="81">
        <v>0</v>
      </c>
      <c r="G71" s="86">
        <v>90</v>
      </c>
      <c r="H71" s="80">
        <v>33.81</v>
      </c>
      <c r="I71" s="79"/>
      <c r="J71" s="79"/>
      <c r="K71" s="79"/>
      <c r="L71" s="79"/>
      <c r="M71" s="79"/>
      <c r="N71" s="79"/>
    </row>
    <row r="72" spans="1:14" x14ac:dyDescent="0.25">
      <c r="B72" s="67">
        <v>-136932000</v>
      </c>
      <c r="C72" s="67" t="s">
        <v>8</v>
      </c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5">
      <c r="A73" s="67" t="s">
        <v>44</v>
      </c>
      <c r="C73" s="109" t="s">
        <v>135</v>
      </c>
      <c r="D73" s="67" t="s">
        <v>49</v>
      </c>
      <c r="E73" s="81">
        <v>0</v>
      </c>
      <c r="F73" s="81">
        <v>0</v>
      </c>
      <c r="G73" s="86">
        <v>495</v>
      </c>
      <c r="H73" s="80">
        <v>82.46</v>
      </c>
      <c r="I73" s="79"/>
      <c r="J73" s="79"/>
      <c r="K73" s="79"/>
      <c r="L73" s="79"/>
      <c r="M73" s="79"/>
      <c r="N73" s="79"/>
    </row>
    <row r="74" spans="1:14" x14ac:dyDescent="0.25">
      <c r="B74" s="67">
        <v>-136932100</v>
      </c>
      <c r="C74" s="109"/>
      <c r="E74" s="81"/>
      <c r="F74" s="80"/>
      <c r="G74" s="86"/>
      <c r="H74" s="80"/>
      <c r="I74" s="79"/>
      <c r="J74" s="79"/>
      <c r="K74" s="79"/>
      <c r="L74" s="79"/>
      <c r="M74" s="79"/>
      <c r="N74" s="79"/>
    </row>
    <row r="75" spans="1:14" x14ac:dyDescent="0.25">
      <c r="C75" s="87" t="s">
        <v>41</v>
      </c>
      <c r="D75" s="88">
        <f>SUM(H55:H73)</f>
        <v>2636.72</v>
      </c>
      <c r="F75" s="80"/>
      <c r="G75" s="79"/>
      <c r="H75" s="79"/>
      <c r="I75" s="79"/>
      <c r="J75" s="79"/>
      <c r="K75" s="79"/>
      <c r="L75" s="79"/>
      <c r="M75" s="79"/>
      <c r="N75" s="79"/>
    </row>
    <row r="76" spans="1:14" x14ac:dyDescent="0.25">
      <c r="E76" s="79"/>
      <c r="F76" s="80"/>
      <c r="G76" s="79"/>
      <c r="H76" s="79"/>
      <c r="I76" s="79"/>
      <c r="J76" s="79"/>
      <c r="K76" s="79"/>
      <c r="L76" s="79"/>
      <c r="M76" s="79"/>
      <c r="N76" s="79"/>
    </row>
    <row r="77" spans="1:14" x14ac:dyDescent="0.25">
      <c r="A77" s="67" t="s">
        <v>42</v>
      </c>
      <c r="C77" s="109" t="s">
        <v>137</v>
      </c>
      <c r="D77" s="67" t="s">
        <v>51</v>
      </c>
      <c r="E77" s="79">
        <v>470</v>
      </c>
      <c r="F77" s="80">
        <v>178.36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</row>
    <row r="78" spans="1:14" x14ac:dyDescent="0.25">
      <c r="A78" s="67" t="s">
        <v>38</v>
      </c>
      <c r="C78" s="109" t="s">
        <v>136</v>
      </c>
      <c r="D78" s="67" t="s">
        <v>51</v>
      </c>
      <c r="E78" s="79">
        <v>1480</v>
      </c>
      <c r="F78" s="80">
        <v>42.98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</row>
    <row r="79" spans="1:14" x14ac:dyDescent="0.25">
      <c r="A79" s="67" t="s">
        <v>45</v>
      </c>
      <c r="C79" s="109" t="s">
        <v>137</v>
      </c>
      <c r="D79" s="67" t="s">
        <v>51</v>
      </c>
      <c r="E79" s="79">
        <v>2010</v>
      </c>
      <c r="F79" s="80">
        <v>186.48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5">
      <c r="C80" s="67" t="s">
        <v>8</v>
      </c>
      <c r="E80" s="79" t="s">
        <v>67</v>
      </c>
      <c r="F80" s="80"/>
      <c r="G80" s="81" t="s">
        <v>8</v>
      </c>
      <c r="H80" s="81" t="s">
        <v>8</v>
      </c>
      <c r="I80" s="81" t="s">
        <v>8</v>
      </c>
      <c r="J80" s="81" t="s">
        <v>8</v>
      </c>
      <c r="K80" s="81" t="s">
        <v>8</v>
      </c>
      <c r="L80" s="81" t="s">
        <v>8</v>
      </c>
      <c r="M80" s="81" t="s">
        <v>8</v>
      </c>
      <c r="N80" s="81" t="s">
        <v>8</v>
      </c>
    </row>
    <row r="81" spans="1:20" x14ac:dyDescent="0.25">
      <c r="C81" s="87" t="s">
        <v>41</v>
      </c>
      <c r="D81" s="79"/>
      <c r="E81" s="96">
        <f>SUM(F77:F79)</f>
        <v>407.82</v>
      </c>
      <c r="F81" s="97"/>
      <c r="G81" s="79"/>
      <c r="H81" s="79"/>
      <c r="I81" s="79"/>
      <c r="J81" s="79"/>
      <c r="K81" s="79"/>
      <c r="L81" s="79"/>
      <c r="M81" s="79"/>
      <c r="N81" s="79"/>
    </row>
    <row r="82" spans="1:20" x14ac:dyDescent="0.25">
      <c r="D82" s="87"/>
      <c r="E82" s="79"/>
      <c r="F82" s="98"/>
      <c r="G82" s="79"/>
      <c r="H82" s="79"/>
      <c r="I82" s="79"/>
      <c r="J82" s="79"/>
      <c r="K82" s="79"/>
      <c r="L82" s="79"/>
      <c r="M82" s="79"/>
      <c r="N82" s="79"/>
    </row>
    <row r="83" spans="1:20" ht="9.6" customHeight="1" x14ac:dyDescent="0.25">
      <c r="E83" s="79"/>
      <c r="F83" s="80"/>
      <c r="G83" s="79"/>
      <c r="H83" s="79"/>
      <c r="I83" s="79"/>
      <c r="J83" s="79"/>
      <c r="K83" s="79"/>
      <c r="L83" s="79"/>
      <c r="M83" s="79"/>
      <c r="N83" s="79"/>
    </row>
    <row r="84" spans="1:20" x14ac:dyDescent="0.25">
      <c r="A84" s="67" t="s">
        <v>54</v>
      </c>
      <c r="C84" s="109" t="s">
        <v>138</v>
      </c>
      <c r="D84" s="67" t="s">
        <v>56</v>
      </c>
      <c r="E84" s="79">
        <v>6</v>
      </c>
      <c r="F84" s="80">
        <v>31.5</v>
      </c>
      <c r="G84" s="79">
        <v>2163</v>
      </c>
      <c r="H84" s="99">
        <v>229.41</v>
      </c>
      <c r="I84" s="100">
        <v>0</v>
      </c>
      <c r="J84" s="80">
        <v>31.3</v>
      </c>
      <c r="K84" s="82">
        <v>45.85</v>
      </c>
      <c r="L84" s="81">
        <v>0</v>
      </c>
      <c r="M84" s="81" t="s">
        <v>125</v>
      </c>
      <c r="N84" s="81" t="s">
        <v>125</v>
      </c>
    </row>
    <row r="85" spans="1:20" x14ac:dyDescent="0.25">
      <c r="C85" s="83" t="s">
        <v>20</v>
      </c>
      <c r="D85" s="121">
        <f>SUM(F84,H84,J84,K84)</f>
        <v>338.06</v>
      </c>
      <c r="F85" s="97"/>
      <c r="G85" s="79"/>
      <c r="H85" s="83"/>
      <c r="I85" s="83"/>
      <c r="J85" s="79"/>
      <c r="K85" s="79"/>
      <c r="L85" s="79"/>
      <c r="M85" s="79"/>
      <c r="N85" s="79"/>
    </row>
    <row r="86" spans="1:20" x14ac:dyDescent="0.25">
      <c r="A86" s="67" t="s">
        <v>22</v>
      </c>
      <c r="C86" s="109" t="s">
        <v>138</v>
      </c>
      <c r="D86" s="67" t="s">
        <v>56</v>
      </c>
      <c r="E86" s="79">
        <v>0</v>
      </c>
      <c r="F86" s="80">
        <v>24</v>
      </c>
      <c r="G86" s="79">
        <v>1750</v>
      </c>
      <c r="H86" s="99">
        <v>187.33</v>
      </c>
      <c r="I86" s="100" t="s">
        <v>129</v>
      </c>
      <c r="J86" s="80">
        <v>25</v>
      </c>
      <c r="K86" s="80">
        <v>183.11</v>
      </c>
      <c r="L86" s="81" t="s">
        <v>125</v>
      </c>
      <c r="M86" s="81" t="s">
        <v>125</v>
      </c>
      <c r="N86" s="81" t="s">
        <v>125</v>
      </c>
    </row>
    <row r="87" spans="1:20" x14ac:dyDescent="0.25">
      <c r="C87" s="109"/>
      <c r="D87" s="121">
        <f>SUM(F86,H86,J86,K86)</f>
        <v>419.44000000000005</v>
      </c>
      <c r="F87" s="97"/>
      <c r="G87" s="79"/>
      <c r="H87" s="79"/>
      <c r="I87" s="79"/>
      <c r="J87" s="79"/>
      <c r="K87" s="79"/>
      <c r="L87" s="79"/>
      <c r="M87" s="79"/>
      <c r="N87" s="79"/>
    </row>
    <row r="88" spans="1:20" x14ac:dyDescent="0.25">
      <c r="A88" s="67" t="s">
        <v>57</v>
      </c>
      <c r="C88" s="109" t="s">
        <v>138</v>
      </c>
      <c r="D88" s="67" t="s">
        <v>56</v>
      </c>
      <c r="E88" s="81" t="s">
        <v>125</v>
      </c>
      <c r="F88" s="80" t="s">
        <v>125</v>
      </c>
      <c r="G88" s="79">
        <v>0</v>
      </c>
      <c r="H88" s="82">
        <v>9</v>
      </c>
      <c r="I88" s="81" t="s">
        <v>125</v>
      </c>
      <c r="J88" s="81" t="s">
        <v>125</v>
      </c>
      <c r="K88" s="81" t="s">
        <v>125</v>
      </c>
      <c r="L88" s="81" t="s">
        <v>125</v>
      </c>
      <c r="M88" s="81" t="s">
        <v>125</v>
      </c>
      <c r="N88" s="81" t="s">
        <v>125</v>
      </c>
    </row>
    <row r="89" spans="1:20" x14ac:dyDescent="0.25">
      <c r="C89" s="83" t="s">
        <v>20</v>
      </c>
      <c r="D89" s="121">
        <v>9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ht="13.8" x14ac:dyDescent="0.4">
      <c r="C90" s="87" t="s">
        <v>41</v>
      </c>
      <c r="E90" s="101">
        <f>SUM(D85:D89)</f>
        <v>766.5</v>
      </c>
      <c r="F90" s="80"/>
      <c r="G90" s="79"/>
      <c r="H90" s="79"/>
      <c r="I90" s="79"/>
      <c r="J90" s="79"/>
      <c r="K90" s="79"/>
      <c r="L90" s="79"/>
      <c r="M90" s="79"/>
      <c r="N90" s="79"/>
    </row>
    <row r="91" spans="1:20" x14ac:dyDescent="0.25">
      <c r="C91" s="67" t="s">
        <v>8</v>
      </c>
      <c r="E91" s="79"/>
      <c r="F91" s="80"/>
      <c r="G91" s="79"/>
      <c r="H91" s="79"/>
      <c r="I91" s="79"/>
      <c r="J91" s="79"/>
      <c r="K91" s="79"/>
      <c r="L91" s="79"/>
      <c r="M91" s="79"/>
      <c r="N91" s="79" t="s">
        <v>8</v>
      </c>
    </row>
    <row r="92" spans="1:20" x14ac:dyDescent="0.25">
      <c r="A92" s="67" t="s">
        <v>22</v>
      </c>
      <c r="C92" s="109" t="s">
        <v>139</v>
      </c>
      <c r="D92" s="67" t="s">
        <v>58</v>
      </c>
      <c r="E92" s="81">
        <v>0</v>
      </c>
      <c r="F92" s="80" t="s">
        <v>8</v>
      </c>
      <c r="G92" s="79">
        <v>982</v>
      </c>
      <c r="H92" s="117">
        <v>130.37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T92" s="67" t="s">
        <v>131</v>
      </c>
    </row>
    <row r="93" spans="1:20" ht="12.6" customHeight="1" x14ac:dyDescent="0.25">
      <c r="A93" s="67" t="s">
        <v>60</v>
      </c>
      <c r="C93" s="109" t="s">
        <v>139</v>
      </c>
      <c r="D93" s="67" t="s">
        <v>58</v>
      </c>
      <c r="E93" s="81">
        <v>0</v>
      </c>
      <c r="F93" s="80"/>
      <c r="G93" s="79">
        <v>3317</v>
      </c>
      <c r="H93" s="118">
        <v>334.1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</row>
    <row r="94" spans="1:20" x14ac:dyDescent="0.25">
      <c r="D94" s="119" t="s">
        <v>20</v>
      </c>
      <c r="E94" s="81">
        <f>SUM(H92:H93)</f>
        <v>464.47</v>
      </c>
      <c r="F94" s="80" t="s">
        <v>8</v>
      </c>
      <c r="G94" s="79"/>
      <c r="H94" s="120">
        <f>SUM(H92:H93)</f>
        <v>464.47</v>
      </c>
      <c r="I94" s="79"/>
      <c r="J94" s="79"/>
      <c r="K94" s="79"/>
      <c r="L94" s="79"/>
      <c r="M94" s="79"/>
      <c r="N94" s="79"/>
    </row>
    <row r="95" spans="1:20" x14ac:dyDescent="0.25">
      <c r="E95" s="79"/>
      <c r="F95" s="80"/>
      <c r="G95" s="79"/>
      <c r="H95" s="79"/>
      <c r="I95" s="79"/>
      <c r="J95" s="79"/>
      <c r="K95" s="79"/>
      <c r="L95" s="79"/>
      <c r="M95" s="79"/>
      <c r="N95" s="79"/>
    </row>
    <row r="96" spans="1:20" x14ac:dyDescent="0.25">
      <c r="E96" s="102" t="s">
        <v>65</v>
      </c>
      <c r="F96" s="103" t="s">
        <v>12</v>
      </c>
      <c r="G96" s="79"/>
      <c r="H96" s="79"/>
      <c r="I96" s="79"/>
      <c r="J96" s="79"/>
      <c r="K96" s="79"/>
      <c r="L96" s="79"/>
      <c r="M96" s="79"/>
      <c r="N96" s="79"/>
    </row>
    <row r="97" spans="1:14" x14ac:dyDescent="0.25">
      <c r="E97" s="104" t="s">
        <v>66</v>
      </c>
      <c r="F97" s="105"/>
      <c r="G97" s="79"/>
      <c r="H97" s="79"/>
      <c r="I97" s="79"/>
      <c r="J97" s="79"/>
      <c r="K97" s="79"/>
      <c r="L97" s="79"/>
      <c r="M97" s="79"/>
      <c r="N97" s="79"/>
    </row>
    <row r="98" spans="1:14" x14ac:dyDescent="0.25">
      <c r="A98" s="67" t="s">
        <v>142</v>
      </c>
      <c r="C98" s="67" t="s">
        <v>143</v>
      </c>
      <c r="D98" s="67" t="s">
        <v>61</v>
      </c>
      <c r="E98" s="93">
        <v>0</v>
      </c>
      <c r="F98" s="113">
        <v>32.61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5">
      <c r="A99" s="67" t="s">
        <v>63</v>
      </c>
      <c r="C99" s="67" t="s">
        <v>140</v>
      </c>
      <c r="D99" s="67" t="s">
        <v>61</v>
      </c>
      <c r="E99" s="79">
        <v>38</v>
      </c>
      <c r="F99" s="110">
        <v>60.42</v>
      </c>
      <c r="G99" s="79"/>
      <c r="H99" s="79"/>
      <c r="I99" s="79"/>
      <c r="J99" s="79"/>
      <c r="K99" s="79"/>
      <c r="L99" s="79"/>
      <c r="M99" s="79"/>
      <c r="N99" s="79"/>
    </row>
    <row r="100" spans="1:14" x14ac:dyDescent="0.25">
      <c r="A100" s="67" t="s">
        <v>64</v>
      </c>
      <c r="C100" s="67" t="s">
        <v>140</v>
      </c>
      <c r="D100" s="67" t="s">
        <v>61</v>
      </c>
      <c r="E100" s="79">
        <v>10</v>
      </c>
      <c r="F100" s="110">
        <v>40.549999999999997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5">
      <c r="A101" s="67" t="s">
        <v>36</v>
      </c>
      <c r="C101" s="67" t="s">
        <v>140</v>
      </c>
      <c r="D101" s="67" t="s">
        <v>61</v>
      </c>
      <c r="E101" s="79">
        <v>989</v>
      </c>
      <c r="F101" s="110">
        <v>818.27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5">
      <c r="A102" s="67" t="s">
        <v>124</v>
      </c>
      <c r="C102" s="67" t="s">
        <v>141</v>
      </c>
      <c r="D102" s="67" t="s">
        <v>61</v>
      </c>
      <c r="E102" s="79">
        <v>21</v>
      </c>
      <c r="F102" s="111">
        <v>49.3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5">
      <c r="C103" s="67" t="s">
        <v>8</v>
      </c>
      <c r="E103" s="106" t="s">
        <v>20</v>
      </c>
      <c r="F103" s="107">
        <f>SUM(F98:F102)</f>
        <v>1001.1499999999999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5"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x14ac:dyDescent="0.25"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x14ac:dyDescent="0.25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5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5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5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5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5">
      <c r="D111" s="67" t="s">
        <v>8</v>
      </c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5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5:14" x14ac:dyDescent="0.25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5:14" x14ac:dyDescent="0.25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5:14" x14ac:dyDescent="0.25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5:14" x14ac:dyDescent="0.25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5:14" x14ac:dyDescent="0.25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5:14" x14ac:dyDescent="0.25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5:14" x14ac:dyDescent="0.25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5:14" x14ac:dyDescent="0.25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5:14" x14ac:dyDescent="0.25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5:14" x14ac:dyDescent="0.25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5:14" x14ac:dyDescent="0.25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5:14" x14ac:dyDescent="0.25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5:14" x14ac:dyDescent="0.25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5:14" x14ac:dyDescent="0.25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5:14" x14ac:dyDescent="0.25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5:14" x14ac:dyDescent="0.25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5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5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5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5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5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5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5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5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5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5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5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5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5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5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5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5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5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5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5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5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5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5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5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5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5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5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5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5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5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5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5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5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5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5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5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5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5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5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5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5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5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5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5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5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5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5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5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5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5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5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5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5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5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5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5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5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5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5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5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5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5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5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5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5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5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5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5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5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5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5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5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5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5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5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5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5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5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5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5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5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5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5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5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5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5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5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5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5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5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5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5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5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5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5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5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5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5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5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5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5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5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5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5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5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5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5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5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5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5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5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5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5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5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5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5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5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5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5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5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5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5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5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5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5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5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5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5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5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5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5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5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5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5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5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5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5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5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5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Cindy Havelka</cp:lastModifiedBy>
  <cp:lastPrinted>2020-10-16T16:49:37Z</cp:lastPrinted>
  <dcterms:created xsi:type="dcterms:W3CDTF">2012-02-01T15:05:59Z</dcterms:created>
  <dcterms:modified xsi:type="dcterms:W3CDTF">2021-02-03T23:44:36Z</dcterms:modified>
</cp:coreProperties>
</file>